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2 Invoices &amp; Reports\YMCA\"/>
    </mc:Choice>
  </mc:AlternateContent>
  <xr:revisionPtr revIDLastSave="0" documentId="13_ncr:1_{35C962CA-F895-4767-96BA-A8C8D9E05BF6}" xr6:coauthVersionLast="47" xr6:coauthVersionMax="47" xr10:uidLastSave="{00000000-0000-0000-0000-000000000000}"/>
  <bookViews>
    <workbookView xWindow="-120" yWindow="-120" windowWidth="29040" windowHeight="15840" tabRatio="605" activeTab="3" xr2:uid="{00000000-000D-0000-FFFF-FFFF00000000}"/>
  </bookViews>
  <sheets>
    <sheet name="Outreach &amp; Education" sheetId="5" r:id="rId1"/>
    <sheet name="YYA Housing Programs" sheetId="1" r:id="rId2"/>
    <sheet name="CCORS Coverage" sheetId="3" r:id="rId3"/>
    <sheet name="No part of CCORS YYA" sheetId="4" r:id="rId4"/>
  </sheets>
  <definedNames>
    <definedName name="_xlnm._FilterDatabase" localSheetId="1" hidden="1">'YYA Housing Programs'!$A$1:$H$40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B7" i="3" l="1"/>
  <c r="B7" i="1"/>
  <c r="B6" i="3"/>
  <c r="C5" i="3"/>
  <c r="B5" i="3"/>
  <c r="C4" i="3"/>
  <c r="B4" i="3"/>
  <c r="D4" i="3" l="1"/>
  <c r="C3" i="3"/>
  <c r="B3" i="3"/>
  <c r="D5" i="3"/>
  <c r="D6" i="3"/>
  <c r="D7" i="3"/>
  <c r="D3" i="3" l="1"/>
  <c r="C9" i="3"/>
  <c r="B9" i="3"/>
  <c r="D9" i="3" l="1"/>
</calcChain>
</file>

<file path=xl/sharedStrings.xml><?xml version="1.0" encoding="utf-8"?>
<sst xmlns="http://schemas.openxmlformats.org/spreadsheetml/2006/main" count="250" uniqueCount="109">
  <si>
    <t>Bed Count</t>
  </si>
  <si>
    <t>CH</t>
  </si>
  <si>
    <t>Auburn Youth Resources</t>
  </si>
  <si>
    <t>Coming Up</t>
  </si>
  <si>
    <t>YYA</t>
  </si>
  <si>
    <t>Severson</t>
  </si>
  <si>
    <t>Transitional Housing</t>
  </si>
  <si>
    <t>CPC</t>
  </si>
  <si>
    <t>Cedar House</t>
  </si>
  <si>
    <t>Friends of Youth</t>
  </si>
  <si>
    <t>New Ground Totem Lake</t>
  </si>
  <si>
    <t>Supportive Permanent Housing</t>
  </si>
  <si>
    <t>Permanent Housing</t>
  </si>
  <si>
    <t>New Ground Kirkland</t>
  </si>
  <si>
    <t>Rapid Rehousing</t>
  </si>
  <si>
    <t>Must be literally homeless</t>
  </si>
  <si>
    <t>Navos</t>
  </si>
  <si>
    <t>Independence Bridge</t>
  </si>
  <si>
    <t>United Indians of All Tribes Foundation</t>
  </si>
  <si>
    <t>Labateyah</t>
  </si>
  <si>
    <t>Valley Cities</t>
  </si>
  <si>
    <t>Phoenix Rising</t>
  </si>
  <si>
    <t>YMCA</t>
  </si>
  <si>
    <t>Bergan Place Apartments</t>
  </si>
  <si>
    <t>Home At Last</t>
  </si>
  <si>
    <t>West Seattle Shared Home</t>
  </si>
  <si>
    <t>McGrath Shared Home</t>
  </si>
  <si>
    <t>Bellevue Shared Home</t>
  </si>
  <si>
    <t>Shared Home--Central House</t>
  </si>
  <si>
    <t>YMCA Shared Home--Shoreline</t>
  </si>
  <si>
    <t>YMCA Shared Home--Auburn</t>
  </si>
  <si>
    <t>YAIT (Young Adults In Transition)</t>
  </si>
  <si>
    <t>HUD Homeless</t>
  </si>
  <si>
    <t>Independent Youth Housing Program</t>
  </si>
  <si>
    <t>Sea/King RRA for YA-YMCA</t>
  </si>
  <si>
    <t>YouthCare</t>
  </si>
  <si>
    <t>Catalyst</t>
  </si>
  <si>
    <t>University Commons / Marion West</t>
  </si>
  <si>
    <t>Passages</t>
  </si>
  <si>
    <t>ISIS House</t>
  </si>
  <si>
    <t>Home of Hope</t>
  </si>
  <si>
    <t>Open Doors Project</t>
  </si>
  <si>
    <t>Therapeutic Health Services</t>
  </si>
  <si>
    <t>ACE</t>
  </si>
  <si>
    <t>Permanent Supportive  Housing</t>
  </si>
  <si>
    <t xml:space="preserve">HUD defintion </t>
  </si>
  <si>
    <t>HUD homeless (imminenet risk)</t>
  </si>
  <si>
    <t>Sea/King RRH for YYA-FOY</t>
  </si>
  <si>
    <t>HUD Definition</t>
  </si>
  <si>
    <t xml:space="preserve">Literally homeless </t>
  </si>
  <si>
    <t>Sea/King RRH for YYA- YC</t>
  </si>
  <si>
    <t>Next Step (inactive as of 6/31/17)</t>
  </si>
  <si>
    <t>Program Type</t>
  </si>
  <si>
    <t>Agency</t>
  </si>
  <si>
    <t>Program</t>
  </si>
  <si>
    <t>Homeless Definition</t>
  </si>
  <si>
    <t>Populaiton</t>
  </si>
  <si>
    <t>FOY-PH</t>
  </si>
  <si>
    <t>NG-Sandpoint</t>
  </si>
  <si>
    <t>NG-Bothell</t>
  </si>
  <si>
    <t>NG-Avondale Park</t>
  </si>
  <si>
    <t>Fam</t>
  </si>
  <si>
    <t>HUD Definition (can take someone coming from TH)</t>
  </si>
  <si>
    <t>Orion</t>
  </si>
  <si>
    <t>ROOTS</t>
  </si>
  <si>
    <t>New Horizons</t>
  </si>
  <si>
    <t>The Landing</t>
  </si>
  <si>
    <t>Arcadia</t>
  </si>
  <si>
    <t xml:space="preserve">Over 18 Shelter beds </t>
  </si>
  <si>
    <t>Total units</t>
  </si>
  <si>
    <t>CCORS Coverage</t>
  </si>
  <si>
    <t>Total</t>
  </si>
  <si>
    <t>Band 2 RRH</t>
  </si>
  <si>
    <t>Band 3 TH</t>
  </si>
  <si>
    <t>Band 2 TH Teen Parents</t>
  </si>
  <si>
    <t>% covered</t>
  </si>
  <si>
    <t>Shelter</t>
  </si>
  <si>
    <t>BH Agency should not need CCORS supports</t>
  </si>
  <si>
    <t>Supported by CCORS</t>
  </si>
  <si>
    <t>CEA Band</t>
  </si>
  <si>
    <t>Compass Housing</t>
  </si>
  <si>
    <t>HomeStep/Self-Managed Housing Program</t>
  </si>
  <si>
    <t xml:space="preserve">Urban League </t>
  </si>
  <si>
    <t>Harder House</t>
  </si>
  <si>
    <t xml:space="preserve">HUD homeless </t>
  </si>
  <si>
    <t>SA Providers</t>
  </si>
  <si>
    <t>Band 2 TH/PH YA</t>
  </si>
  <si>
    <t>Young Adult Housing Resourses</t>
  </si>
  <si>
    <t>Rise</t>
  </si>
  <si>
    <t>AYR</t>
  </si>
  <si>
    <t>Jackson Street</t>
  </si>
  <si>
    <t xml:space="preserve">Shelter </t>
  </si>
  <si>
    <t>Total=</t>
  </si>
  <si>
    <t>Date</t>
  </si>
  <si>
    <t>Topic</t>
  </si>
  <si>
    <t>Housing Provider</t>
  </si>
  <si>
    <t>CORS YA Staff</t>
  </si>
  <si>
    <t>Example: Friends of Youth</t>
  </si>
  <si>
    <t>Example: Angela Cupp</t>
  </si>
  <si>
    <t>1 Hr</t>
  </si>
  <si>
    <t>Needs Identified</t>
  </si>
  <si>
    <t>Example: Initial CORS YA Services discussion or CORS YA Services Follow Up</t>
  </si>
  <si>
    <t>Example: FOY understands how to access CORS YA and is interested in MHFA trainings for staff.</t>
  </si>
  <si>
    <t>CORS YA Shelter (Limited)</t>
  </si>
  <si>
    <t>CORS YA Expansion (FTLP's)</t>
  </si>
  <si>
    <t>CORS YA Identified Outreah (2018)</t>
  </si>
  <si>
    <t>CORS YA Serving</t>
  </si>
  <si>
    <t xml:space="preserve">Time </t>
  </si>
  <si>
    <t>2022 CORS YA Outreach &amp; Education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</si>
</sst>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9" fontId="12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0" applyNumberForma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121">
    <xf numFmtId="0" fontId="0" fillId="0" borderId="0" xfId="0" applyFont="1" applyAlignment="1"/>
    <xf numFmtId="0" fontId="0" fillId="0" borderId="0" xfId="0" applyFont="1" applyFill="1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/>
    <xf numFmtId="0" fontId="8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0" fillId="0" borderId="0" xfId="0" applyFont="1" applyBorder="1" applyAlignment="1"/>
    <xf numFmtId="0" fontId="1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/>
    <xf numFmtId="0" fontId="5" fillId="0" borderId="9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0" fillId="0" borderId="3" xfId="0" applyFont="1" applyBorder="1" applyAlignment="1"/>
    <xf numFmtId="0" fontId="0" fillId="0" borderId="2" xfId="0" applyFont="1" applyBorder="1" applyAlignment="1"/>
    <xf numFmtId="0" fontId="5" fillId="0" borderId="3" xfId="0" applyFont="1" applyBorder="1" applyAlignment="1"/>
    <xf numFmtId="0" fontId="2" fillId="2" borderId="2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0" fillId="0" borderId="0" xfId="0" applyFont="1" applyAlignment="1" applyProtection="1"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/>
    <xf numFmtId="164" fontId="0" fillId="0" borderId="0" xfId="0" applyNumberFormat="1" applyFont="1" applyAlignment="1" applyProtection="1">
      <alignment horizontal="centerContinuous"/>
    </xf>
    <xf numFmtId="0" fontId="18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Continuous"/>
    </xf>
    <xf numFmtId="164" fontId="18" fillId="9" borderId="11" xfId="0" applyNumberFormat="1" applyFont="1" applyFill="1" applyBorder="1" applyAlignment="1" applyProtection="1">
      <alignment horizontal="center" vertical="center" wrapText="1"/>
    </xf>
    <xf numFmtId="0" fontId="18" fillId="9" borderId="11" xfId="0" applyFont="1" applyFill="1" applyBorder="1" applyAlignment="1" applyProtection="1">
      <alignment horizontal="center" vertical="center" wrapText="1"/>
    </xf>
    <xf numFmtId="0" fontId="18" fillId="9" borderId="12" xfId="0" applyFont="1" applyFill="1" applyBorder="1" applyAlignment="1" applyProtection="1">
      <alignment horizontal="center" vertical="center" wrapText="1"/>
    </xf>
    <xf numFmtId="0" fontId="18" fillId="10" borderId="11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" fillId="7" borderId="1" xfId="8" applyBorder="1" applyAlignment="1" applyProtection="1">
      <alignment horizontal="left" vertical="center" wrapText="1"/>
      <protection locked="0"/>
    </xf>
    <xf numFmtId="0" fontId="1" fillId="7" borderId="1" xfId="8" applyBorder="1" applyAlignment="1" applyProtection="1">
      <alignment horizontal="left" vertical="top"/>
      <protection locked="0"/>
    </xf>
    <xf numFmtId="0" fontId="1" fillId="7" borderId="1" xfId="8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4" applyFont="1" applyBorder="1" applyAlignment="1" applyProtection="1">
      <alignment horizontal="left" vertical="center" wrapText="1"/>
      <protection locked="0"/>
    </xf>
    <xf numFmtId="0" fontId="8" fillId="3" borderId="1" xfId="4" applyFont="1" applyBorder="1" applyAlignment="1" applyProtection="1">
      <alignment horizontal="left" vertical="center"/>
      <protection locked="0"/>
    </xf>
    <xf numFmtId="0" fontId="8" fillId="3" borderId="1" xfId="4" applyFont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top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8" fillId="3" borderId="1" xfId="4" applyFont="1" applyBorder="1" applyAlignment="1" applyProtection="1">
      <alignment horizontal="center" vertical="center"/>
      <protection locked="0"/>
    </xf>
    <xf numFmtId="0" fontId="8" fillId="4" borderId="1" xfId="5" applyFont="1" applyBorder="1" applyAlignment="1" applyProtection="1">
      <alignment horizontal="left" vertical="center" wrapText="1"/>
      <protection locked="0"/>
    </xf>
    <xf numFmtId="0" fontId="8" fillId="4" borderId="1" xfId="5" applyFont="1" applyBorder="1" applyAlignment="1" applyProtection="1">
      <alignment horizontal="center" vertical="center" wrapText="1"/>
      <protection locked="0"/>
    </xf>
    <xf numFmtId="0" fontId="8" fillId="4" borderId="1" xfId="5" applyFont="1" applyBorder="1" applyAlignment="1" applyProtection="1">
      <alignment horizontal="left" vertical="center"/>
      <protection locked="0"/>
    </xf>
    <xf numFmtId="0" fontId="8" fillId="4" borderId="1" xfId="5" applyFont="1" applyBorder="1" applyAlignment="1" applyProtection="1">
      <alignment horizontal="center" vertical="center"/>
      <protection locked="0"/>
    </xf>
    <xf numFmtId="0" fontId="8" fillId="4" borderId="1" xfId="5" applyFont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 applyProtection="1">
      <alignment horizontal="left" vertical="center"/>
      <protection locked="0"/>
    </xf>
    <xf numFmtId="0" fontId="8" fillId="5" borderId="1" xfId="6" applyFont="1" applyBorder="1" applyAlignment="1" applyProtection="1">
      <alignment horizontal="left" vertical="center" wrapText="1"/>
      <protection locked="0"/>
    </xf>
    <xf numFmtId="0" fontId="8" fillId="5" borderId="1" xfId="6" applyFont="1" applyBorder="1" applyAlignment="1" applyProtection="1">
      <alignment horizontal="center" vertical="center" wrapText="1"/>
      <protection locked="0"/>
    </xf>
    <xf numFmtId="0" fontId="8" fillId="5" borderId="1" xfId="6" applyFont="1" applyBorder="1" applyAlignment="1" applyProtection="1">
      <alignment horizontal="center" vertical="center"/>
      <protection locked="0"/>
    </xf>
    <xf numFmtId="0" fontId="8" fillId="5" borderId="1" xfId="6" applyFont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8" fillId="5" borderId="1" xfId="6" applyFont="1" applyBorder="1" applyAlignment="1" applyProtection="1">
      <alignment horizontal="left"/>
      <protection locked="0"/>
    </xf>
    <xf numFmtId="0" fontId="8" fillId="5" borderId="1" xfId="6" applyFont="1" applyBorder="1" applyAlignment="1" applyProtection="1">
      <alignment horizontal="left" vertical="top"/>
      <protection locked="0"/>
    </xf>
    <xf numFmtId="0" fontId="8" fillId="5" borderId="1" xfId="6" applyFont="1" applyBorder="1" applyAlignment="1" applyProtection="1">
      <alignment horizontal="center" vertical="top"/>
      <protection locked="0"/>
    </xf>
    <xf numFmtId="0" fontId="8" fillId="5" borderId="1" xfId="6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0" fontId="18" fillId="6" borderId="13" xfId="7" applyFont="1" applyBorder="1" applyAlignment="1" applyProtection="1">
      <alignment horizontal="center" vertical="top"/>
      <protection locked="0"/>
    </xf>
    <xf numFmtId="0" fontId="18" fillId="6" borderId="13" xfId="7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8" fillId="3" borderId="0" xfId="4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1" fillId="8" borderId="0" xfId="9" applyAlignment="1" applyProtection="1">
      <alignment horizontal="left" wrapText="1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2" fillId="2" borderId="19" xfId="2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1" fillId="7" borderId="0" xfId="8" applyAlignment="1" applyProtection="1">
      <alignment horizontal="left"/>
      <protection locked="0"/>
    </xf>
    <xf numFmtId="0" fontId="2" fillId="2" borderId="18" xfId="2" applyFont="1" applyFill="1" applyBorder="1" applyAlignment="1" applyProtection="1">
      <alignment horizontal="center" vertical="center" wrapText="1"/>
      <protection locked="0"/>
    </xf>
    <xf numFmtId="0" fontId="8" fillId="5" borderId="10" xfId="6" applyFont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protection locked="0"/>
    </xf>
    <xf numFmtId="9" fontId="0" fillId="0" borderId="0" xfId="3" applyFont="1" applyAlignment="1" applyProtection="1">
      <protection locked="0"/>
    </xf>
    <xf numFmtId="0" fontId="5" fillId="0" borderId="0" xfId="0" applyFont="1" applyAlignment="1" applyProtection="1">
      <protection locked="0"/>
    </xf>
    <xf numFmtId="9" fontId="5" fillId="0" borderId="0" xfId="3" applyFont="1" applyAlignment="1" applyProtection="1">
      <protection locked="0"/>
    </xf>
  </cellXfs>
  <cellStyles count="10">
    <cellStyle name="40% - Accent1" xfId="7" builtinId="31"/>
    <cellStyle name="40% - Accent3" xfId="8" builtinId="39"/>
    <cellStyle name="40% - Accent4" xfId="9" builtinId="43"/>
    <cellStyle name="Good" xfId="4" builtinId="26"/>
    <cellStyle name="Input" xfId="6" builtinId="20"/>
    <cellStyle name="Neutral" xfId="5" builtinId="28"/>
    <cellStyle name="Normal" xfId="0" builtinId="0"/>
    <cellStyle name="Normal 2" xfId="1" xr:uid="{00000000-0005-0000-0000-000007000000}"/>
    <cellStyle name="Normal 3" xfId="2" xr:uid="{00000000-0005-0000-0000-000008000000}"/>
    <cellStyle name="Percent" xfId="3" builtinId="5"/>
  </cellStyles>
  <dxfs count="0"/>
  <tableStyles count="0" defaultTableStyle="TableStyleMedium2" defaultPivotStyle="PivotStyleLight16"/>
  <colors>
    <mruColors>
      <color rgb="FFFF5050"/>
      <color rgb="FFFF9999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1028" name="Rectangle 4" hidden="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72725" cy="9324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72725" cy="9620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72725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72725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72725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72725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72725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72725" cy="10001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25025" cy="10001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25025" cy="10001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25025" cy="10791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25025" cy="10791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25025" cy="10791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25025" cy="10791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25025" cy="10791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25025" cy="10791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workbookViewId="0">
      <selection activeCell="B30" sqref="B30"/>
    </sheetView>
  </sheetViews>
  <sheetFormatPr defaultRowHeight="15" x14ac:dyDescent="0.25"/>
  <cols>
    <col min="1" max="1" width="9.140625" style="44"/>
    <col min="2" max="2" width="30.7109375" style="44" customWidth="1"/>
    <col min="3" max="3" width="25.7109375" style="44" customWidth="1"/>
    <col min="4" max="5" width="24.28515625" style="44" customWidth="1"/>
    <col min="6" max="6" width="9.140625" style="44" customWidth="1"/>
    <col min="7" max="16384" width="9.140625" style="44"/>
  </cols>
  <sheetData>
    <row r="1" spans="1:6" x14ac:dyDescent="0.25">
      <c r="A1" s="45"/>
      <c r="B1" s="46" t="s">
        <v>108</v>
      </c>
      <c r="C1" s="46"/>
      <c r="D1" s="46"/>
      <c r="E1" s="46"/>
      <c r="F1" s="47"/>
    </row>
    <row r="2" spans="1:6" ht="15.75" thickBot="1" x14ac:dyDescent="0.3">
      <c r="A2" s="45"/>
      <c r="B2" s="48"/>
      <c r="C2" s="48"/>
      <c r="D2" s="48"/>
      <c r="E2" s="48"/>
      <c r="F2" s="47"/>
    </row>
    <row r="3" spans="1:6" x14ac:dyDescent="0.25">
      <c r="A3" s="49" t="s">
        <v>93</v>
      </c>
      <c r="B3" s="50" t="s">
        <v>94</v>
      </c>
      <c r="C3" s="51" t="s">
        <v>95</v>
      </c>
      <c r="D3" s="51" t="s">
        <v>96</v>
      </c>
      <c r="E3" s="51" t="s">
        <v>100</v>
      </c>
      <c r="F3" s="52" t="s">
        <v>107</v>
      </c>
    </row>
    <row r="4" spans="1:6" ht="63.75" customHeight="1" x14ac:dyDescent="0.25">
      <c r="A4" s="37"/>
      <c r="B4" s="38" t="s">
        <v>101</v>
      </c>
      <c r="C4" s="39" t="s">
        <v>97</v>
      </c>
      <c r="D4" s="39" t="s">
        <v>98</v>
      </c>
      <c r="E4" s="38" t="s">
        <v>102</v>
      </c>
      <c r="F4" s="39" t="s">
        <v>99</v>
      </c>
    </row>
    <row r="5" spans="1:6" x14ac:dyDescent="0.25">
      <c r="A5" s="40"/>
      <c r="B5" s="41"/>
      <c r="C5" s="41"/>
      <c r="D5" s="41"/>
      <c r="E5" s="41"/>
      <c r="F5" s="41"/>
    </row>
    <row r="6" spans="1:6" x14ac:dyDescent="0.25">
      <c r="A6" s="42"/>
      <c r="B6" s="43"/>
      <c r="C6" s="43"/>
      <c r="D6" s="43"/>
      <c r="E6" s="43"/>
      <c r="F6" s="41"/>
    </row>
    <row r="7" spans="1:6" x14ac:dyDescent="0.25">
      <c r="A7" s="42"/>
      <c r="B7" s="43"/>
      <c r="C7" s="43"/>
      <c r="D7" s="43"/>
      <c r="E7" s="43"/>
      <c r="F7" s="41"/>
    </row>
    <row r="8" spans="1:6" x14ac:dyDescent="0.25">
      <c r="A8" s="42"/>
      <c r="B8" s="43"/>
      <c r="C8" s="43"/>
      <c r="D8" s="43"/>
      <c r="E8" s="43"/>
      <c r="F8" s="41"/>
    </row>
    <row r="9" spans="1:6" x14ac:dyDescent="0.25">
      <c r="A9" s="42"/>
      <c r="B9" s="43"/>
      <c r="C9" s="43"/>
      <c r="D9" s="43"/>
      <c r="E9" s="43"/>
      <c r="F9" s="41"/>
    </row>
    <row r="10" spans="1:6" x14ac:dyDescent="0.25">
      <c r="A10" s="42"/>
      <c r="B10" s="43"/>
      <c r="C10" s="43"/>
      <c r="D10" s="43"/>
      <c r="E10" s="43"/>
      <c r="F10" s="41"/>
    </row>
    <row r="11" spans="1:6" x14ac:dyDescent="0.25">
      <c r="A11" s="42"/>
      <c r="B11" s="43"/>
      <c r="C11" s="43"/>
      <c r="D11" s="43"/>
      <c r="E11" s="43"/>
      <c r="F11" s="41"/>
    </row>
    <row r="12" spans="1:6" x14ac:dyDescent="0.25">
      <c r="A12" s="42"/>
      <c r="B12" s="43"/>
      <c r="C12" s="43"/>
      <c r="D12" s="43"/>
      <c r="E12" s="43"/>
      <c r="F12" s="41"/>
    </row>
    <row r="13" spans="1:6" x14ac:dyDescent="0.25">
      <c r="A13" s="42"/>
      <c r="B13" s="43"/>
      <c r="C13" s="43"/>
      <c r="D13" s="43"/>
      <c r="E13" s="43"/>
      <c r="F13" s="41"/>
    </row>
    <row r="14" spans="1:6" x14ac:dyDescent="0.25">
      <c r="A14" s="42"/>
      <c r="B14" s="43"/>
      <c r="C14" s="43"/>
      <c r="D14" s="43"/>
      <c r="E14" s="43"/>
      <c r="F14" s="41"/>
    </row>
    <row r="15" spans="1:6" x14ac:dyDescent="0.25">
      <c r="A15" s="42"/>
      <c r="B15" s="43"/>
      <c r="C15" s="43"/>
      <c r="D15" s="43"/>
      <c r="E15" s="43"/>
      <c r="F15" s="41"/>
    </row>
    <row r="16" spans="1:6" x14ac:dyDescent="0.25">
      <c r="A16" s="42"/>
      <c r="B16" s="43"/>
      <c r="C16" s="43"/>
      <c r="D16" s="43"/>
      <c r="E16" s="43"/>
      <c r="F16" s="41"/>
    </row>
    <row r="17" spans="1:6" x14ac:dyDescent="0.25">
      <c r="A17" s="42"/>
      <c r="B17" s="43"/>
      <c r="C17" s="43"/>
      <c r="D17" s="43"/>
      <c r="E17" s="43"/>
      <c r="F17" s="41"/>
    </row>
    <row r="18" spans="1:6" x14ac:dyDescent="0.25">
      <c r="A18" s="42"/>
      <c r="B18" s="43"/>
      <c r="C18" s="43"/>
      <c r="D18" s="43"/>
      <c r="E18" s="43"/>
      <c r="F18" s="41"/>
    </row>
  </sheetData>
  <sheetProtection algorithmName="SHA-512" hashValue="UCixIVJBvD+IrZkpTqNhTECyxheddrbJs/9CQJxmVWCZoiOwY4jHcBy/yzWkDSD8kUfrgIladpb33+cHJDy1Dg==" saltValue="B2kThsxJpZEr71Szc90TAA==" spinCount="100000" sheet="1" objects="1" scenarios="1"/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workbookViewId="0">
      <pane ySplit="1" topLeftCell="A2" activePane="bottomLeft" state="frozen"/>
      <selection pane="bottomLeft" activeCell="J14" sqref="J14"/>
    </sheetView>
  </sheetViews>
  <sheetFormatPr defaultColWidth="15.140625" defaultRowHeight="15" customHeight="1" x14ac:dyDescent="0.25"/>
  <cols>
    <col min="1" max="1" width="32.140625" style="92" customWidth="1"/>
    <col min="2" max="2" width="27.140625" style="93" customWidth="1"/>
    <col min="3" max="3" width="11.5703125" style="93" customWidth="1"/>
    <col min="4" max="4" width="9" style="99" customWidth="1"/>
    <col min="5" max="5" width="7.7109375" style="100" customWidth="1"/>
    <col min="6" max="6" width="25.42578125" style="92" customWidth="1"/>
    <col min="7" max="7" width="7.7109375" style="100" customWidth="1"/>
    <col min="8" max="8" width="26" style="97" customWidth="1"/>
    <col min="9" max="16384" width="15.140625" style="91"/>
  </cols>
  <sheetData>
    <row r="1" spans="1:8" s="55" customFormat="1" ht="48" customHeight="1" x14ac:dyDescent="0.25">
      <c r="A1" s="53" t="s">
        <v>53</v>
      </c>
      <c r="B1" s="53" t="s">
        <v>54</v>
      </c>
      <c r="C1" s="53" t="s">
        <v>78</v>
      </c>
      <c r="D1" s="53" t="s">
        <v>56</v>
      </c>
      <c r="E1" s="53" t="s">
        <v>0</v>
      </c>
      <c r="F1" s="53" t="s">
        <v>52</v>
      </c>
      <c r="G1" s="53" t="s">
        <v>79</v>
      </c>
      <c r="H1" s="54" t="s">
        <v>55</v>
      </c>
    </row>
    <row r="2" spans="1:8" s="59" customFormat="1" ht="15" customHeight="1" x14ac:dyDescent="0.25">
      <c r="A2" s="56" t="s">
        <v>9</v>
      </c>
      <c r="B2" s="56" t="s">
        <v>58</v>
      </c>
      <c r="C2" s="56"/>
      <c r="D2" s="57" t="s">
        <v>61</v>
      </c>
      <c r="E2" s="56">
        <v>6</v>
      </c>
      <c r="F2" s="56" t="s">
        <v>6</v>
      </c>
      <c r="G2" s="58">
        <v>2</v>
      </c>
      <c r="H2" s="56" t="s">
        <v>62</v>
      </c>
    </row>
    <row r="3" spans="1:8" s="59" customFormat="1" ht="15" customHeight="1" x14ac:dyDescent="0.25">
      <c r="A3" s="56" t="s">
        <v>9</v>
      </c>
      <c r="B3" s="56" t="s">
        <v>59</v>
      </c>
      <c r="C3" s="56"/>
      <c r="D3" s="57" t="s">
        <v>61</v>
      </c>
      <c r="E3" s="56">
        <v>14</v>
      </c>
      <c r="F3" s="56" t="s">
        <v>6</v>
      </c>
      <c r="G3" s="58">
        <v>2</v>
      </c>
      <c r="H3" s="56" t="s">
        <v>62</v>
      </c>
    </row>
    <row r="4" spans="1:8" s="63" customFormat="1" ht="15" customHeight="1" x14ac:dyDescent="0.25">
      <c r="A4" s="60" t="s">
        <v>9</v>
      </c>
      <c r="B4" s="60" t="s">
        <v>11</v>
      </c>
      <c r="C4" s="60"/>
      <c r="D4" s="60" t="s">
        <v>4</v>
      </c>
      <c r="E4" s="60">
        <v>10</v>
      </c>
      <c r="F4" s="60" t="s">
        <v>12</v>
      </c>
      <c r="G4" s="61">
        <v>2</v>
      </c>
      <c r="H4" s="62" t="s">
        <v>46</v>
      </c>
    </row>
    <row r="5" spans="1:8" s="63" customFormat="1" ht="15" customHeight="1" x14ac:dyDescent="0.25">
      <c r="A5" s="60" t="s">
        <v>22</v>
      </c>
      <c r="B5" s="64" t="s">
        <v>23</v>
      </c>
      <c r="C5" s="65"/>
      <c r="D5" s="60" t="s">
        <v>4</v>
      </c>
      <c r="E5" s="60">
        <v>2</v>
      </c>
      <c r="F5" s="60" t="s">
        <v>12</v>
      </c>
      <c r="G5" s="61">
        <v>2</v>
      </c>
      <c r="H5" s="66" t="s">
        <v>32</v>
      </c>
    </row>
    <row r="6" spans="1:8" s="63" customFormat="1" ht="15" customHeight="1" x14ac:dyDescent="0.25">
      <c r="A6" s="60" t="s">
        <v>9</v>
      </c>
      <c r="B6" s="60" t="s">
        <v>47</v>
      </c>
      <c r="C6" s="67"/>
      <c r="D6" s="60" t="s">
        <v>4</v>
      </c>
      <c r="E6" s="60">
        <v>16</v>
      </c>
      <c r="F6" s="60" t="s">
        <v>14</v>
      </c>
      <c r="G6" s="61">
        <v>2</v>
      </c>
      <c r="H6" s="62" t="s">
        <v>15</v>
      </c>
    </row>
    <row r="7" spans="1:8" s="63" customFormat="1" ht="15" customHeight="1" x14ac:dyDescent="0.25">
      <c r="A7" s="60" t="s">
        <v>42</v>
      </c>
      <c r="B7" s="60" t="e">
        <f>SUM</f>
        <v>#NAME?</v>
      </c>
      <c r="C7" s="67"/>
      <c r="D7" s="60" t="s">
        <v>4</v>
      </c>
      <c r="E7" s="60">
        <v>16</v>
      </c>
      <c r="F7" s="60" t="s">
        <v>14</v>
      </c>
      <c r="G7" s="61">
        <v>2</v>
      </c>
      <c r="H7" s="62" t="s">
        <v>15</v>
      </c>
    </row>
    <row r="8" spans="1:8" s="63" customFormat="1" ht="15" customHeight="1" x14ac:dyDescent="0.25">
      <c r="A8" s="66" t="s">
        <v>22</v>
      </c>
      <c r="B8" s="60" t="s">
        <v>34</v>
      </c>
      <c r="C8" s="67"/>
      <c r="D8" s="60" t="s">
        <v>4</v>
      </c>
      <c r="E8" s="60">
        <v>16</v>
      </c>
      <c r="F8" s="60" t="s">
        <v>14</v>
      </c>
      <c r="G8" s="61">
        <v>2</v>
      </c>
      <c r="H8" s="62" t="s">
        <v>15</v>
      </c>
    </row>
    <row r="9" spans="1:8" s="63" customFormat="1" ht="15" customHeight="1" x14ac:dyDescent="0.25">
      <c r="A9" s="60" t="s">
        <v>35</v>
      </c>
      <c r="B9" s="60" t="s">
        <v>41</v>
      </c>
      <c r="C9" s="67"/>
      <c r="D9" s="60" t="s">
        <v>4</v>
      </c>
      <c r="E9" s="60">
        <v>8</v>
      </c>
      <c r="F9" s="60" t="s">
        <v>14</v>
      </c>
      <c r="G9" s="61">
        <v>2</v>
      </c>
      <c r="H9" s="66" t="s">
        <v>49</v>
      </c>
    </row>
    <row r="10" spans="1:8" s="63" customFormat="1" ht="15" customHeight="1" x14ac:dyDescent="0.25">
      <c r="A10" s="66" t="s">
        <v>35</v>
      </c>
      <c r="B10" s="60" t="s">
        <v>50</v>
      </c>
      <c r="C10" s="67"/>
      <c r="D10" s="60" t="s">
        <v>4</v>
      </c>
      <c r="E10" s="60">
        <v>16</v>
      </c>
      <c r="F10" s="60" t="s">
        <v>14</v>
      </c>
      <c r="G10" s="61">
        <v>2</v>
      </c>
      <c r="H10" s="66" t="s">
        <v>49</v>
      </c>
    </row>
    <row r="11" spans="1:8" s="63" customFormat="1" ht="15" customHeight="1" x14ac:dyDescent="0.25">
      <c r="A11" s="60" t="s">
        <v>22</v>
      </c>
      <c r="B11" s="64" t="s">
        <v>51</v>
      </c>
      <c r="C11" s="65"/>
      <c r="D11" s="60" t="s">
        <v>4</v>
      </c>
      <c r="E11" s="60">
        <v>38</v>
      </c>
      <c r="F11" s="60" t="s">
        <v>14</v>
      </c>
      <c r="G11" s="61">
        <v>2</v>
      </c>
      <c r="H11" s="66"/>
    </row>
    <row r="12" spans="1:8" s="63" customFormat="1" ht="15" customHeight="1" x14ac:dyDescent="0.25">
      <c r="A12" s="68" t="s">
        <v>2</v>
      </c>
      <c r="B12" s="68" t="s">
        <v>43</v>
      </c>
      <c r="C12" s="68"/>
      <c r="D12" s="68" t="s">
        <v>4</v>
      </c>
      <c r="E12" s="68">
        <v>8</v>
      </c>
      <c r="F12" s="69" t="s">
        <v>6</v>
      </c>
      <c r="G12" s="70">
        <v>2</v>
      </c>
      <c r="H12" s="68" t="s">
        <v>49</v>
      </c>
    </row>
    <row r="13" spans="1:8" s="63" customFormat="1" ht="15" customHeight="1" x14ac:dyDescent="0.25">
      <c r="A13" s="68" t="s">
        <v>2</v>
      </c>
      <c r="B13" s="68" t="s">
        <v>5</v>
      </c>
      <c r="C13" s="68"/>
      <c r="D13" s="68" t="s">
        <v>4</v>
      </c>
      <c r="E13" s="68">
        <v>8</v>
      </c>
      <c r="F13" s="68" t="s">
        <v>6</v>
      </c>
      <c r="G13" s="70">
        <v>2</v>
      </c>
      <c r="H13" s="69" t="s">
        <v>49</v>
      </c>
    </row>
    <row r="14" spans="1:8" s="63" customFormat="1" ht="15" customHeight="1" x14ac:dyDescent="0.25">
      <c r="A14" s="68" t="s">
        <v>9</v>
      </c>
      <c r="B14" s="68" t="s">
        <v>13</v>
      </c>
      <c r="C14" s="68"/>
      <c r="D14" s="68" t="s">
        <v>4</v>
      </c>
      <c r="E14" s="68">
        <v>9</v>
      </c>
      <c r="F14" s="69" t="s">
        <v>6</v>
      </c>
      <c r="G14" s="70">
        <v>2</v>
      </c>
      <c r="H14" s="68" t="s">
        <v>46</v>
      </c>
    </row>
    <row r="15" spans="1:8" s="63" customFormat="1" ht="15" customHeight="1" x14ac:dyDescent="0.25">
      <c r="A15" s="71" t="s">
        <v>9</v>
      </c>
      <c r="B15" s="71" t="s">
        <v>60</v>
      </c>
      <c r="C15" s="71"/>
      <c r="D15" s="72" t="s">
        <v>61</v>
      </c>
      <c r="E15" s="71">
        <v>24</v>
      </c>
      <c r="F15" s="71" t="s">
        <v>6</v>
      </c>
      <c r="G15" s="73">
        <v>2</v>
      </c>
      <c r="H15" s="71" t="s">
        <v>62</v>
      </c>
    </row>
    <row r="16" spans="1:8" s="63" customFormat="1" ht="15" customHeight="1" x14ac:dyDescent="0.25">
      <c r="A16" s="68" t="s">
        <v>18</v>
      </c>
      <c r="B16" s="69" t="s">
        <v>19</v>
      </c>
      <c r="C16" s="74"/>
      <c r="D16" s="68" t="s">
        <v>4</v>
      </c>
      <c r="E16" s="68">
        <v>25</v>
      </c>
      <c r="F16" s="69" t="s">
        <v>6</v>
      </c>
      <c r="G16" s="70">
        <v>2</v>
      </c>
      <c r="H16" s="69" t="s">
        <v>48</v>
      </c>
    </row>
    <row r="17" spans="1:8" s="63" customFormat="1" ht="15" customHeight="1" x14ac:dyDescent="0.25">
      <c r="A17" s="68" t="s">
        <v>22</v>
      </c>
      <c r="B17" s="68" t="s">
        <v>25</v>
      </c>
      <c r="C17" s="70"/>
      <c r="D17" s="68" t="s">
        <v>4</v>
      </c>
      <c r="E17" s="68">
        <v>4</v>
      </c>
      <c r="F17" s="69" t="s">
        <v>6</v>
      </c>
      <c r="G17" s="70">
        <v>2</v>
      </c>
      <c r="H17" s="69" t="s">
        <v>45</v>
      </c>
    </row>
    <row r="18" spans="1:8" s="63" customFormat="1" ht="15" customHeight="1" x14ac:dyDescent="0.25">
      <c r="A18" s="68" t="s">
        <v>22</v>
      </c>
      <c r="B18" s="68" t="s">
        <v>26</v>
      </c>
      <c r="C18" s="70"/>
      <c r="D18" s="68" t="s">
        <v>4</v>
      </c>
      <c r="E18" s="68">
        <v>5</v>
      </c>
      <c r="F18" s="69" t="s">
        <v>6</v>
      </c>
      <c r="G18" s="70">
        <v>2</v>
      </c>
      <c r="H18" s="69" t="s">
        <v>45</v>
      </c>
    </row>
    <row r="19" spans="1:8" s="63" customFormat="1" ht="15" customHeight="1" x14ac:dyDescent="0.25">
      <c r="A19" s="68" t="s">
        <v>22</v>
      </c>
      <c r="B19" s="68" t="s">
        <v>27</v>
      </c>
      <c r="C19" s="70"/>
      <c r="D19" s="68" t="s">
        <v>4</v>
      </c>
      <c r="E19" s="68">
        <v>5</v>
      </c>
      <c r="F19" s="69" t="s">
        <v>6</v>
      </c>
      <c r="G19" s="70">
        <v>2</v>
      </c>
      <c r="H19" s="69" t="s">
        <v>45</v>
      </c>
    </row>
    <row r="20" spans="1:8" s="63" customFormat="1" ht="15" customHeight="1" x14ac:dyDescent="0.25">
      <c r="A20" s="75" t="s">
        <v>22</v>
      </c>
      <c r="B20" s="75" t="s">
        <v>28</v>
      </c>
      <c r="C20" s="76">
        <v>1</v>
      </c>
      <c r="D20" s="75" t="s">
        <v>4</v>
      </c>
      <c r="E20" s="75">
        <v>5</v>
      </c>
      <c r="F20" s="77" t="s">
        <v>6</v>
      </c>
      <c r="G20" s="76">
        <v>2</v>
      </c>
      <c r="H20" s="77" t="s">
        <v>45</v>
      </c>
    </row>
    <row r="21" spans="1:8" s="63" customFormat="1" ht="15" customHeight="1" x14ac:dyDescent="0.25">
      <c r="A21" s="68" t="s">
        <v>22</v>
      </c>
      <c r="B21" s="68" t="s">
        <v>29</v>
      </c>
      <c r="C21" s="70"/>
      <c r="D21" s="68" t="s">
        <v>4</v>
      </c>
      <c r="E21" s="68">
        <v>3</v>
      </c>
      <c r="F21" s="69" t="s">
        <v>6</v>
      </c>
      <c r="G21" s="70">
        <v>2</v>
      </c>
      <c r="H21" s="69" t="s">
        <v>45</v>
      </c>
    </row>
    <row r="22" spans="1:8" s="63" customFormat="1" ht="15" customHeight="1" x14ac:dyDescent="0.25">
      <c r="A22" s="68" t="s">
        <v>22</v>
      </c>
      <c r="B22" s="68" t="s">
        <v>30</v>
      </c>
      <c r="C22" s="70"/>
      <c r="D22" s="68" t="s">
        <v>4</v>
      </c>
      <c r="E22" s="68">
        <v>5</v>
      </c>
      <c r="F22" s="69" t="s">
        <v>6</v>
      </c>
      <c r="G22" s="70">
        <v>2</v>
      </c>
      <c r="H22" s="69" t="s">
        <v>45</v>
      </c>
    </row>
    <row r="23" spans="1:8" s="63" customFormat="1" ht="15" customHeight="1" x14ac:dyDescent="0.25">
      <c r="A23" s="68" t="s">
        <v>22</v>
      </c>
      <c r="B23" s="68" t="s">
        <v>31</v>
      </c>
      <c r="C23" s="70"/>
      <c r="D23" s="68" t="s">
        <v>4</v>
      </c>
      <c r="E23" s="68">
        <v>11</v>
      </c>
      <c r="F23" s="69" t="s">
        <v>6</v>
      </c>
      <c r="G23" s="70">
        <v>2</v>
      </c>
      <c r="H23" s="69" t="s">
        <v>32</v>
      </c>
    </row>
    <row r="24" spans="1:8" s="63" customFormat="1" ht="15" customHeight="1" x14ac:dyDescent="0.25">
      <c r="A24" s="68" t="s">
        <v>22</v>
      </c>
      <c r="B24" s="68" t="s">
        <v>33</v>
      </c>
      <c r="C24" s="70"/>
      <c r="D24" s="68" t="s">
        <v>4</v>
      </c>
      <c r="E24" s="68">
        <v>25</v>
      </c>
      <c r="F24" s="68" t="s">
        <v>6</v>
      </c>
      <c r="G24" s="70">
        <v>2</v>
      </c>
      <c r="H24" s="69" t="s">
        <v>32</v>
      </c>
    </row>
    <row r="25" spans="1:8" s="63" customFormat="1" ht="15" customHeight="1" x14ac:dyDescent="0.25">
      <c r="A25" s="75" t="s">
        <v>35</v>
      </c>
      <c r="B25" s="75" t="s">
        <v>40</v>
      </c>
      <c r="C25" s="76">
        <v>1</v>
      </c>
      <c r="D25" s="75" t="s">
        <v>4</v>
      </c>
      <c r="E25" s="77">
        <v>20</v>
      </c>
      <c r="F25" s="77" t="s">
        <v>6</v>
      </c>
      <c r="G25" s="76">
        <v>2</v>
      </c>
      <c r="H25" s="77" t="s">
        <v>49</v>
      </c>
    </row>
    <row r="26" spans="1:8" s="63" customFormat="1" ht="15" customHeight="1" x14ac:dyDescent="0.25">
      <c r="A26" s="71" t="s">
        <v>9</v>
      </c>
      <c r="B26" s="71" t="s">
        <v>57</v>
      </c>
      <c r="C26" s="71"/>
      <c r="D26" s="72" t="s">
        <v>61</v>
      </c>
      <c r="E26" s="71">
        <v>6</v>
      </c>
      <c r="F26" s="71" t="s">
        <v>12</v>
      </c>
      <c r="G26" s="73">
        <v>3</v>
      </c>
      <c r="H26" s="71" t="s">
        <v>48</v>
      </c>
    </row>
    <row r="27" spans="1:8" s="63" customFormat="1" ht="15" customHeight="1" x14ac:dyDescent="0.25">
      <c r="A27" s="75" t="s">
        <v>35</v>
      </c>
      <c r="B27" s="77" t="s">
        <v>37</v>
      </c>
      <c r="C27" s="78">
        <v>1</v>
      </c>
      <c r="D27" s="75" t="s">
        <v>4</v>
      </c>
      <c r="E27" s="77">
        <v>20</v>
      </c>
      <c r="F27" s="77" t="s">
        <v>12</v>
      </c>
      <c r="G27" s="78">
        <v>3</v>
      </c>
      <c r="H27" s="77" t="s">
        <v>49</v>
      </c>
    </row>
    <row r="28" spans="1:8" s="63" customFormat="1" ht="15" customHeight="1" x14ac:dyDescent="0.25">
      <c r="A28" s="77" t="s">
        <v>20</v>
      </c>
      <c r="B28" s="77" t="s">
        <v>21</v>
      </c>
      <c r="C28" s="78"/>
      <c r="D28" s="75" t="s">
        <v>4</v>
      </c>
      <c r="E28" s="77">
        <v>24</v>
      </c>
      <c r="F28" s="77" t="s">
        <v>6</v>
      </c>
      <c r="G28" s="78">
        <v>3</v>
      </c>
      <c r="H28" s="77"/>
    </row>
    <row r="29" spans="1:8" s="63" customFormat="1" ht="15" customHeight="1" x14ac:dyDescent="0.25">
      <c r="A29" s="75" t="s">
        <v>22</v>
      </c>
      <c r="B29" s="75" t="s">
        <v>24</v>
      </c>
      <c r="C29" s="76">
        <v>1</v>
      </c>
      <c r="D29" s="75" t="s">
        <v>4</v>
      </c>
      <c r="E29" s="75">
        <v>20</v>
      </c>
      <c r="F29" s="75" t="s">
        <v>44</v>
      </c>
      <c r="G29" s="76">
        <v>3</v>
      </c>
      <c r="H29" s="77" t="s">
        <v>1</v>
      </c>
    </row>
    <row r="30" spans="1:8" s="63" customFormat="1" ht="15" customHeight="1" x14ac:dyDescent="0.25">
      <c r="A30" s="75" t="s">
        <v>9</v>
      </c>
      <c r="B30" s="75" t="s">
        <v>10</v>
      </c>
      <c r="C30" s="76">
        <v>1</v>
      </c>
      <c r="D30" s="75" t="s">
        <v>4</v>
      </c>
      <c r="E30" s="75">
        <v>10</v>
      </c>
      <c r="F30" s="77" t="s">
        <v>6</v>
      </c>
      <c r="G30" s="76">
        <v>3</v>
      </c>
      <c r="H30" s="75" t="s">
        <v>46</v>
      </c>
    </row>
    <row r="31" spans="1:8" s="63" customFormat="1" ht="15" customHeight="1" x14ac:dyDescent="0.25">
      <c r="A31" s="75" t="s">
        <v>35</v>
      </c>
      <c r="B31" s="75" t="s">
        <v>36</v>
      </c>
      <c r="C31" s="76">
        <v>1</v>
      </c>
      <c r="D31" s="75" t="s">
        <v>4</v>
      </c>
      <c r="E31" s="77">
        <v>12</v>
      </c>
      <c r="F31" s="77" t="s">
        <v>6</v>
      </c>
      <c r="G31" s="76">
        <v>3</v>
      </c>
      <c r="H31" s="77" t="s">
        <v>49</v>
      </c>
    </row>
    <row r="32" spans="1:8" s="63" customFormat="1" ht="15" customHeight="1" x14ac:dyDescent="0.25">
      <c r="A32" s="75" t="s">
        <v>35</v>
      </c>
      <c r="B32" s="75" t="s">
        <v>38</v>
      </c>
      <c r="C32" s="76">
        <v>1</v>
      </c>
      <c r="D32" s="75" t="s">
        <v>4</v>
      </c>
      <c r="E32" s="75">
        <v>8</v>
      </c>
      <c r="F32" s="77" t="s">
        <v>6</v>
      </c>
      <c r="G32" s="76">
        <v>3</v>
      </c>
      <c r="H32" s="77" t="s">
        <v>49</v>
      </c>
    </row>
    <row r="33" spans="1:8" s="63" customFormat="1" ht="15" customHeight="1" x14ac:dyDescent="0.25">
      <c r="A33" s="75" t="s">
        <v>35</v>
      </c>
      <c r="B33" s="75" t="s">
        <v>39</v>
      </c>
      <c r="C33" s="76">
        <v>1</v>
      </c>
      <c r="D33" s="75" t="s">
        <v>4</v>
      </c>
      <c r="E33" s="75">
        <v>12</v>
      </c>
      <c r="F33" s="77" t="s">
        <v>6</v>
      </c>
      <c r="G33" s="76">
        <v>3</v>
      </c>
      <c r="H33" s="77" t="s">
        <v>49</v>
      </c>
    </row>
    <row r="34" spans="1:8" s="63" customFormat="1" ht="15" customHeight="1" x14ac:dyDescent="0.25">
      <c r="A34" s="75" t="s">
        <v>2</v>
      </c>
      <c r="B34" s="75" t="s">
        <v>67</v>
      </c>
      <c r="C34" s="76">
        <v>1</v>
      </c>
      <c r="D34" s="75" t="s">
        <v>4</v>
      </c>
      <c r="E34" s="77">
        <v>12</v>
      </c>
      <c r="F34" s="77" t="s">
        <v>76</v>
      </c>
      <c r="G34" s="79"/>
      <c r="H34" s="77" t="s">
        <v>49</v>
      </c>
    </row>
    <row r="35" spans="1:8" s="63" customFormat="1" ht="15" customHeight="1" x14ac:dyDescent="0.25">
      <c r="A35" s="75" t="s">
        <v>9</v>
      </c>
      <c r="B35" s="75" t="s">
        <v>66</v>
      </c>
      <c r="C35" s="76">
        <v>1</v>
      </c>
      <c r="D35" s="75" t="s">
        <v>4</v>
      </c>
      <c r="E35" s="77">
        <v>8</v>
      </c>
      <c r="F35" s="77" t="s">
        <v>76</v>
      </c>
      <c r="G35" s="79"/>
      <c r="H35" s="77" t="s">
        <v>49</v>
      </c>
    </row>
    <row r="36" spans="1:8" s="63" customFormat="1" ht="15" customHeight="1" x14ac:dyDescent="0.25">
      <c r="A36" s="75" t="s">
        <v>65</v>
      </c>
      <c r="B36" s="75"/>
      <c r="C36" s="76">
        <v>1</v>
      </c>
      <c r="D36" s="75" t="s">
        <v>4</v>
      </c>
      <c r="E36" s="77">
        <v>12</v>
      </c>
      <c r="F36" s="77" t="s">
        <v>76</v>
      </c>
      <c r="G36" s="76"/>
      <c r="H36" s="77" t="s">
        <v>49</v>
      </c>
    </row>
    <row r="37" spans="1:8" s="63" customFormat="1" ht="15" customHeight="1" x14ac:dyDescent="0.25">
      <c r="A37" s="80" t="s">
        <v>64</v>
      </c>
      <c r="B37" s="80"/>
      <c r="C37" s="67"/>
      <c r="D37" s="60" t="s">
        <v>4</v>
      </c>
      <c r="E37" s="81">
        <v>45</v>
      </c>
      <c r="F37" s="64" t="s">
        <v>76</v>
      </c>
      <c r="G37" s="61"/>
      <c r="H37" s="66" t="s">
        <v>49</v>
      </c>
    </row>
    <row r="38" spans="1:8" s="63" customFormat="1" ht="15" customHeight="1" x14ac:dyDescent="0.25">
      <c r="A38" s="75" t="s">
        <v>35</v>
      </c>
      <c r="B38" s="75" t="s">
        <v>63</v>
      </c>
      <c r="C38" s="76">
        <v>1</v>
      </c>
      <c r="D38" s="75" t="s">
        <v>4</v>
      </c>
      <c r="E38" s="77">
        <v>20</v>
      </c>
      <c r="F38" s="77" t="s">
        <v>76</v>
      </c>
      <c r="G38" s="76"/>
      <c r="H38" s="77" t="s">
        <v>49</v>
      </c>
    </row>
    <row r="39" spans="1:8" s="86" customFormat="1" ht="15" customHeight="1" x14ac:dyDescent="0.25">
      <c r="A39" s="82" t="s">
        <v>89</v>
      </c>
      <c r="B39" s="82" t="s">
        <v>88</v>
      </c>
      <c r="C39" s="82"/>
      <c r="D39" s="83"/>
      <c r="E39" s="84"/>
      <c r="F39" s="85" t="s">
        <v>76</v>
      </c>
      <c r="G39" s="83"/>
      <c r="H39" s="85" t="s">
        <v>49</v>
      </c>
    </row>
    <row r="40" spans="1:8" x14ac:dyDescent="0.25">
      <c r="A40" s="87" t="s">
        <v>35</v>
      </c>
      <c r="B40" s="88" t="s">
        <v>90</v>
      </c>
      <c r="C40" s="88"/>
      <c r="D40" s="89"/>
      <c r="E40" s="90"/>
      <c r="F40" s="87" t="s">
        <v>91</v>
      </c>
      <c r="G40" s="83"/>
      <c r="H40" s="85" t="s">
        <v>49</v>
      </c>
    </row>
    <row r="41" spans="1:8" ht="15" customHeight="1" x14ac:dyDescent="0.25">
      <c r="D41" s="94" t="s">
        <v>92</v>
      </c>
      <c r="E41" s="95">
        <f>SUM(E12,E13,E14,E16,E17,E18,E19,E21,E22,E23,E24)</f>
        <v>108</v>
      </c>
      <c r="G41" s="96"/>
    </row>
    <row r="42" spans="1:8" ht="15" customHeight="1" x14ac:dyDescent="0.25">
      <c r="A42" s="98" t="s">
        <v>106</v>
      </c>
      <c r="F42" s="101"/>
      <c r="G42" s="102"/>
      <c r="H42" s="103"/>
    </row>
    <row r="43" spans="1:8" ht="15" customHeight="1" x14ac:dyDescent="0.25">
      <c r="A43" s="104" t="s">
        <v>105</v>
      </c>
      <c r="E43" s="105"/>
      <c r="F43" s="106"/>
      <c r="G43" s="107"/>
      <c r="H43" s="108"/>
    </row>
    <row r="44" spans="1:8" ht="15" customHeight="1" x14ac:dyDescent="0.25">
      <c r="A44" s="109" t="s">
        <v>104</v>
      </c>
      <c r="E44" s="105"/>
      <c r="F44" s="106"/>
      <c r="G44" s="110"/>
      <c r="H44" s="108"/>
    </row>
    <row r="45" spans="1:8" x14ac:dyDescent="0.25">
      <c r="A45" s="111" t="s">
        <v>103</v>
      </c>
      <c r="E45" s="105"/>
      <c r="F45" s="106"/>
      <c r="G45" s="107"/>
      <c r="H45" s="112"/>
    </row>
    <row r="46" spans="1:8" ht="15" customHeight="1" x14ac:dyDescent="0.25">
      <c r="E46" s="105"/>
      <c r="F46" s="106"/>
      <c r="G46" s="107"/>
      <c r="H46" s="113"/>
    </row>
    <row r="47" spans="1:8" ht="15" customHeight="1" x14ac:dyDescent="0.25">
      <c r="E47" s="105"/>
      <c r="F47" s="106"/>
      <c r="G47" s="114"/>
      <c r="H47" s="108"/>
    </row>
  </sheetData>
  <sheetProtection algorithmName="SHA-512" hashValue="7d2fnAbMdx5ptTVyZb9+7SswtnwGA46nPFMY9P8h5CbIxLdL9oqQNJ78Rlu/B6NkJIXVD0h4c6SMbTD77Lyh5A==" saltValue="mRz/LUghffdGMI/yXeCFNg==" spinCount="100000" sheet="1" objects="1" scenarios="1"/>
  <autoFilter ref="A1:H40" xr:uid="{00000000-0009-0000-0000-000001000000}"/>
  <sortState xmlns:xlrd2="http://schemas.microsoft.com/office/spreadsheetml/2017/richdata2" ref="A2:H46">
    <sortCondition ref="G1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9"/>
  <sheetViews>
    <sheetView workbookViewId="0">
      <selection activeCell="F4" sqref="F4"/>
    </sheetView>
  </sheetViews>
  <sheetFormatPr defaultColWidth="15.140625" defaultRowHeight="15" customHeight="1" x14ac:dyDescent="0.25"/>
  <cols>
    <col min="1" max="1" width="47.5703125" style="36" customWidth="1"/>
    <col min="2" max="2" width="9.7109375" style="36" customWidth="1"/>
    <col min="3" max="3" width="10.5703125" style="36" customWidth="1"/>
    <col min="4" max="4" width="9.42578125" style="36" customWidth="1"/>
    <col min="5" max="26" width="7.5703125" style="36" customWidth="1"/>
    <col min="27" max="16384" width="15.140625" style="36"/>
  </cols>
  <sheetData>
    <row r="2" spans="1:4" ht="51.75" customHeight="1" x14ac:dyDescent="0.25">
      <c r="A2" s="115" t="s">
        <v>87</v>
      </c>
      <c r="B2" s="116" t="s">
        <v>69</v>
      </c>
      <c r="C2" s="116" t="s">
        <v>70</v>
      </c>
      <c r="D2" s="115" t="s">
        <v>75</v>
      </c>
    </row>
    <row r="3" spans="1:4" ht="15" customHeight="1" x14ac:dyDescent="0.25">
      <c r="A3" s="117" t="s">
        <v>68</v>
      </c>
      <c r="B3" s="36">
        <f>SUM('YYA Housing Programs'!E34:E38)</f>
        <v>97</v>
      </c>
      <c r="C3" s="117">
        <f>'YYA Housing Programs'!E34+'YYA Housing Programs'!E35+'YYA Housing Programs'!E36+'YYA Housing Programs'!E38</f>
        <v>52</v>
      </c>
      <c r="D3" s="118">
        <f>C3/B3</f>
        <v>0.53608247422680411</v>
      </c>
    </row>
    <row r="4" spans="1:4" ht="15" customHeight="1" x14ac:dyDescent="0.25">
      <c r="A4" s="117" t="s">
        <v>73</v>
      </c>
      <c r="B4" s="36">
        <f>SUM('YYA Housing Programs'!E27:E33)</f>
        <v>106</v>
      </c>
      <c r="C4" s="36">
        <f>SUM('YYA Housing Programs'!E27:E33)</f>
        <v>106</v>
      </c>
      <c r="D4" s="118">
        <f t="shared" ref="D4:D9" si="0">C4/B4</f>
        <v>1</v>
      </c>
    </row>
    <row r="5" spans="1:4" ht="17.25" customHeight="1" x14ac:dyDescent="0.25">
      <c r="A5" s="117" t="s">
        <v>86</v>
      </c>
      <c r="B5" s="36">
        <f>'YYA Housing Programs'!E4+'YYA Housing Programs'!E5+'YYA Housing Programs'!E12+'YYA Housing Programs'!E13+'YYA Housing Programs'!E14+'YYA Housing Programs'!E16+'YYA Housing Programs'!E17+'YYA Housing Programs'!E18+'YYA Housing Programs'!E19+'YYA Housing Programs'!E20+'YYA Housing Programs'!E21+'YYA Housing Programs'!E22+'YYA Housing Programs'!E24+'YYA Housing Programs'!E23+'YYA Housing Programs'!E25</f>
        <v>145</v>
      </c>
      <c r="C5" s="36">
        <f>'YYA Housing Programs'!E20+'YYA Housing Programs'!E25</f>
        <v>25</v>
      </c>
      <c r="D5" s="118">
        <f t="shared" si="0"/>
        <v>0.17241379310344829</v>
      </c>
    </row>
    <row r="6" spans="1:4" ht="17.25" customHeight="1" x14ac:dyDescent="0.25">
      <c r="A6" s="117" t="s">
        <v>74</v>
      </c>
      <c r="B6" s="36">
        <f>'YYA Housing Programs'!E2+'YYA Housing Programs'!E3+'YYA Housing Programs'!E15+'YYA Housing Programs'!E26</f>
        <v>50</v>
      </c>
      <c r="C6" s="36">
        <v>0</v>
      </c>
      <c r="D6" s="118">
        <f t="shared" si="0"/>
        <v>0</v>
      </c>
    </row>
    <row r="7" spans="1:4" ht="17.25" customHeight="1" x14ac:dyDescent="0.25">
      <c r="A7" s="117" t="s">
        <v>72</v>
      </c>
      <c r="B7" s="36">
        <f>SUM('YYA Housing Programs'!E6:E11)</f>
        <v>110</v>
      </c>
      <c r="C7" s="36">
        <v>0</v>
      </c>
      <c r="D7" s="118">
        <f t="shared" si="0"/>
        <v>0</v>
      </c>
    </row>
    <row r="8" spans="1:4" ht="15" customHeight="1" x14ac:dyDescent="0.25">
      <c r="D8" s="118"/>
    </row>
    <row r="9" spans="1:4" ht="15" customHeight="1" x14ac:dyDescent="0.25">
      <c r="A9" s="119" t="s">
        <v>71</v>
      </c>
      <c r="B9" s="119">
        <f>SUM(B3:B7)</f>
        <v>508</v>
      </c>
      <c r="C9" s="119">
        <f>SUM(C3:C7)</f>
        <v>183</v>
      </c>
      <c r="D9" s="120">
        <f t="shared" si="0"/>
        <v>0.36023622047244097</v>
      </c>
    </row>
  </sheetData>
  <sheetProtection algorithmName="SHA-512" hashValue="1ZxACzWfJuS0wq/GlxcRdHGrXD57qKHzS8b1im/6APQ/ajqsBjSFytSHoUIv7lqZlQh7mxDEhmmrx0fjAzWvfw==" saltValue="8up+aARGO8S2095bIK8o1g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10"/>
  <sheetViews>
    <sheetView tabSelected="1" workbookViewId="0">
      <selection activeCell="E19" sqref="E19"/>
    </sheetView>
  </sheetViews>
  <sheetFormatPr defaultRowHeight="15" x14ac:dyDescent="0.25"/>
  <cols>
    <col min="1" max="1" width="20.42578125" customWidth="1"/>
    <col min="2" max="2" width="18" customWidth="1"/>
    <col min="3" max="3" width="10.5703125" customWidth="1"/>
    <col min="4" max="4" width="10.7109375" customWidth="1"/>
    <col min="5" max="5" width="21" customWidth="1"/>
    <col min="6" max="6" width="21.7109375" customWidth="1"/>
  </cols>
  <sheetData>
    <row r="1" spans="1:51" s="1" customFormat="1" x14ac:dyDescent="0.25">
      <c r="A1" s="24" t="s">
        <v>77</v>
      </c>
      <c r="B1" s="25"/>
      <c r="C1" s="26"/>
      <c r="D1" s="27"/>
      <c r="E1" s="28"/>
      <c r="F1" s="29"/>
    </row>
    <row r="2" spans="1:51" s="4" customFormat="1" ht="15" customHeight="1" x14ac:dyDescent="0.25">
      <c r="A2" s="8" t="s">
        <v>20</v>
      </c>
      <c r="B2" s="3" t="s">
        <v>3</v>
      </c>
      <c r="C2" s="2" t="s">
        <v>4</v>
      </c>
      <c r="D2" s="2">
        <v>30</v>
      </c>
      <c r="E2" s="5" t="s">
        <v>12</v>
      </c>
      <c r="F2" s="9" t="s">
        <v>49</v>
      </c>
    </row>
    <row r="3" spans="1:51" s="4" customFormat="1" ht="15" customHeight="1" x14ac:dyDescent="0.25">
      <c r="A3" s="8" t="s">
        <v>16</v>
      </c>
      <c r="B3" s="3" t="s">
        <v>17</v>
      </c>
      <c r="C3" s="2" t="s">
        <v>4</v>
      </c>
      <c r="D3" s="2">
        <v>24</v>
      </c>
      <c r="E3" s="3" t="s">
        <v>12</v>
      </c>
      <c r="F3" s="9" t="s">
        <v>48</v>
      </c>
    </row>
    <row r="4" spans="1:51" s="4" customFormat="1" ht="15" customHeight="1" x14ac:dyDescent="0.25">
      <c r="A4" s="30" t="s">
        <v>7</v>
      </c>
      <c r="B4" s="22" t="s">
        <v>8</v>
      </c>
      <c r="C4" s="2" t="s">
        <v>4</v>
      </c>
      <c r="D4" s="2">
        <v>8</v>
      </c>
      <c r="E4" s="5" t="s">
        <v>6</v>
      </c>
      <c r="F4" s="9" t="s">
        <v>48</v>
      </c>
    </row>
    <row r="5" spans="1:51" x14ac:dyDescent="0.25">
      <c r="A5" s="31"/>
      <c r="B5" s="23"/>
      <c r="C5" s="23"/>
      <c r="D5" s="23"/>
      <c r="E5" s="23"/>
      <c r="F5" s="32"/>
    </row>
    <row r="6" spans="1:51" x14ac:dyDescent="0.25">
      <c r="A6" s="33" t="s">
        <v>85</v>
      </c>
      <c r="B6" s="23"/>
      <c r="C6" s="23"/>
      <c r="D6" s="23"/>
      <c r="E6" s="23"/>
      <c r="F6" s="32"/>
    </row>
    <row r="7" spans="1:51" s="4" customFormat="1" ht="15" customHeight="1" x14ac:dyDescent="0.25">
      <c r="A7" s="8" t="s">
        <v>80</v>
      </c>
      <c r="B7" s="3" t="s">
        <v>81</v>
      </c>
      <c r="C7" s="2" t="s">
        <v>4</v>
      </c>
      <c r="D7" s="2">
        <v>5</v>
      </c>
      <c r="E7" s="5" t="s">
        <v>6</v>
      </c>
      <c r="F7" s="34" t="s">
        <v>49</v>
      </c>
      <c r="G7" s="13"/>
      <c r="H7" s="13"/>
      <c r="I7" s="13"/>
      <c r="J7" s="13"/>
      <c r="K7" s="13"/>
      <c r="L7" s="13"/>
      <c r="M7" s="1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4"/>
      <c r="AB7" s="6"/>
      <c r="AC7" s="14"/>
      <c r="AD7" s="14"/>
      <c r="AE7" s="14"/>
      <c r="AF7" s="14"/>
      <c r="AJ7" s="15"/>
      <c r="AK7" s="16"/>
      <c r="AL7" s="17"/>
      <c r="AM7" s="18"/>
      <c r="AO7" s="19"/>
      <c r="AP7" s="20"/>
      <c r="AQ7" s="20"/>
    </row>
    <row r="8" spans="1:51" s="4" customFormat="1" ht="15" customHeight="1" thickBot="1" x14ac:dyDescent="0.3">
      <c r="A8" s="35" t="s">
        <v>82</v>
      </c>
      <c r="B8" s="11" t="s">
        <v>83</v>
      </c>
      <c r="C8" s="10" t="s">
        <v>4</v>
      </c>
      <c r="D8" s="10">
        <v>7</v>
      </c>
      <c r="E8" s="11" t="s">
        <v>6</v>
      </c>
      <c r="F8" s="12" t="s">
        <v>84</v>
      </c>
      <c r="G8" s="13"/>
      <c r="H8" s="13"/>
      <c r="I8" s="13"/>
      <c r="J8" s="13"/>
      <c r="K8" s="13"/>
      <c r="L8" s="13"/>
      <c r="M8" s="1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6"/>
      <c r="AC8" s="14"/>
      <c r="AD8" s="14"/>
      <c r="AE8" s="14"/>
      <c r="AF8" s="6"/>
      <c r="AJ8" s="15"/>
      <c r="AK8" s="16"/>
      <c r="AL8" s="17"/>
      <c r="AM8" s="15"/>
      <c r="AO8" s="19"/>
      <c r="AP8" s="19"/>
      <c r="AQ8" s="19"/>
    </row>
    <row r="9" spans="1:51" x14ac:dyDescent="0.25"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</row>
    <row r="10" spans="1:51" x14ac:dyDescent="0.25"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</row>
  </sheetData>
  <sheetProtection algorithmName="SHA-512" hashValue="V/4+bgUetKJxXukhJp6bknPQjc8Btz1cTX14TFSYbFJRHHs1TChr6lRg6YDgyIRJqqXgHxNsFTf6t9Xs+OEQLA==" saltValue="kGoQbpYL+98lTlnpr08/l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Outreach &amp; Education</vt:lpstr>
      <vt:lpstr>YYA Housing Programs</vt:lpstr>
      <vt:lpstr>CCORS Coverage</vt:lpstr>
      <vt:lpstr>No part of CCORS YYA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 Sara</dc:creator>
  <cp:lastModifiedBy>Walch, Chelsea</cp:lastModifiedBy>
  <dcterms:created xsi:type="dcterms:W3CDTF">2016-10-28T15:26:19Z</dcterms:created>
  <dcterms:modified xsi:type="dcterms:W3CDTF">2022-02-08T19:18:33Z</dcterms:modified>
</cp:coreProperties>
</file>